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Z:\SARAS RTA\Projects 24-25\Common Fee Schedule\"/>
    </mc:Choice>
  </mc:AlternateContent>
  <xr:revisionPtr revIDLastSave="0" documentId="8_{D7FED5A8-57AF-4CE2-8BDB-A78D9E9584F0}" xr6:coauthVersionLast="47" xr6:coauthVersionMax="47" xr10:uidLastSave="{00000000-0000-0000-0000-000000000000}"/>
  <bookViews>
    <workbookView xWindow="-120" yWindow="-120" windowWidth="20730" windowHeight="11040" xr2:uid="{3A6B490F-4033-42C5-9645-FF930CA0B52F}"/>
  </bookViews>
  <sheets>
    <sheet name="Update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 l="1"/>
  <c r="J10" i="1"/>
  <c r="H10" i="1"/>
  <c r="H11" i="1" s="1"/>
  <c r="H12" i="1" s="1"/>
  <c r="F10" i="1"/>
  <c r="F11" i="1" s="1"/>
  <c r="F12" i="1" s="1"/>
  <c r="F14" i="1" l="1"/>
  <c r="F16" i="1" s="1"/>
  <c r="H14" i="1"/>
  <c r="H16" i="1" s="1"/>
  <c r="J11" i="1"/>
  <c r="J12" i="1" s="1"/>
  <c r="J14" i="1" l="1"/>
  <c r="J16" i="1" s="1"/>
  <c r="H17" i="1"/>
  <c r="H18" i="1" s="1"/>
  <c r="F17" i="1"/>
  <c r="J17" i="1" l="1"/>
  <c r="H19" i="1"/>
  <c r="H21" i="1" s="1"/>
  <c r="H22" i="1" s="1"/>
  <c r="F18" i="1"/>
  <c r="F19" i="1" s="1"/>
  <c r="F21" i="1" s="1"/>
  <c r="F22" i="1" s="1"/>
  <c r="J18" i="1" l="1"/>
  <c r="J19" i="1" s="1"/>
  <c r="J21" i="1" s="1"/>
  <c r="J22" i="1" s="1"/>
</calcChain>
</file>

<file path=xl/sharedStrings.xml><?xml version="1.0" encoding="utf-8"?>
<sst xmlns="http://schemas.openxmlformats.org/spreadsheetml/2006/main" count="54" uniqueCount="53">
  <si>
    <t>Assumptions</t>
  </si>
  <si>
    <t>Capital Contribution (Rs.)</t>
  </si>
  <si>
    <t>a</t>
  </si>
  <si>
    <t>Management Fee (%age per annum)</t>
  </si>
  <si>
    <t>b</t>
  </si>
  <si>
    <t xml:space="preserve">Other Expenses </t>
  </si>
  <si>
    <t>c</t>
  </si>
  <si>
    <t>Brokerage and Transaction cost</t>
  </si>
  <si>
    <t>d</t>
  </si>
  <si>
    <t>Fixed Fee Illustraion</t>
  </si>
  <si>
    <t>Scenario 1</t>
  </si>
  <si>
    <t>Scenario 2</t>
  </si>
  <si>
    <t>Scenario 3</t>
  </si>
  <si>
    <t>Gain of</t>
  </si>
  <si>
    <t>Loss of</t>
  </si>
  <si>
    <t>No Change</t>
  </si>
  <si>
    <t xml:space="preserve">Capital Contributed / Assets under Management </t>
  </si>
  <si>
    <t>i</t>
  </si>
  <si>
    <t>i = a</t>
  </si>
  <si>
    <t xml:space="preserve">Gain / (Loss) on Investment based on the Scenario </t>
  </si>
  <si>
    <t>ii</t>
  </si>
  <si>
    <t>ii= i*Scenario</t>
  </si>
  <si>
    <t xml:space="preserve">Gross Value of the Portfolio at the end of the year </t>
  </si>
  <si>
    <t>iii</t>
  </si>
  <si>
    <t>iii= I + ii</t>
  </si>
  <si>
    <t xml:space="preserve">Average assets under management </t>
  </si>
  <si>
    <t>iv</t>
  </si>
  <si>
    <t>iv= (i + iii) / 2</t>
  </si>
  <si>
    <t>Other Expenses**</t>
  </si>
  <si>
    <t>v</t>
  </si>
  <si>
    <t>vi</t>
  </si>
  <si>
    <t>vi = (iv x d)</t>
  </si>
  <si>
    <t xml:space="preserve">Management Fees </t>
  </si>
  <si>
    <t>vii</t>
  </si>
  <si>
    <t>vii = (iv + v + vi) x b</t>
  </si>
  <si>
    <t xml:space="preserve">Total charges during the year </t>
  </si>
  <si>
    <t>viii</t>
  </si>
  <si>
    <t>viii = v + vi + vii</t>
  </si>
  <si>
    <t xml:space="preserve">Net value of the Portfolio at the end of the year </t>
  </si>
  <si>
    <t>ix</t>
  </si>
  <si>
    <t>ix = iii + viii</t>
  </si>
  <si>
    <t xml:space="preserve">% Portfolio Return </t>
  </si>
  <si>
    <t>x</t>
  </si>
  <si>
    <t>x = ((ix - i) / i) %</t>
  </si>
  <si>
    <t xml:space="preserve">Notes: </t>
  </si>
  <si>
    <t xml:space="preserve">Portfolio Manager can charge Management Fee on Average portfolio value for the management fee period or the closing portfolio value or in any other manner as defined in the PMS agreement and permitted under SEBI regulations. </t>
  </si>
  <si>
    <t>v= (iv x c)</t>
  </si>
  <si>
    <t>All statutory duties and levies including GST at applicable rates will be charged separately.</t>
  </si>
  <si>
    <t xml:space="preserve">Brokerage and transaction cost for the illustration purpose is charged on the Average assets under management. However, Brokerage and Transaction cost are charged on basis of actuals trades. </t>
  </si>
  <si>
    <t>This is only a generic illustration, each portfolio manager can modify the illustration as per the terms and condition of their PMS agreement.</t>
  </si>
  <si>
    <t>Returns are assumed to be generated linearly through the year.</t>
  </si>
  <si>
    <t xml:space="preserve">In the above illustration, fixed management fees, other expenses and brokerage &amp; transaction cost have been charged on Average assets under management. Please refer section on fees and charges of your term sheet for actual fees and frequency of charging fees. </t>
  </si>
  <si>
    <t>**Other Expenses includes Custodian Fees, Fund Accounting Fees, Account opening &amp; Maintenance charges,
 which shall not exceed 0.50% p. a of the client’s daily average of portfolio value, which is as per SEBI(Portfolio Managers) Regulations,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</si>
</sst>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_ ;[Red]\-#,##0\ "/>
  </numFmts>
  <fonts count="5" x14ac:knownFonts="1">
    <font>
      <sz val="11"/>
      <color theme="1"/>
      <name val="Aptos Narrow"/>
      <family val="2"/>
      <scheme val="minor"/>
    </font>
    <font>
      <sz val="11"/>
      <color theme="1"/>
      <name val="Aptos Narrow"/>
      <family val="2"/>
      <scheme val="minor"/>
    </font>
    <font>
      <sz val="9"/>
      <color theme="1"/>
      <name val="Aptos Narrow"/>
      <family val="2"/>
      <scheme val="minor"/>
    </font>
    <font>
      <b/>
      <sz val="9"/>
      <color theme="1"/>
      <name val="Aptos Narrow"/>
      <family val="2"/>
      <scheme val="minor"/>
    </font>
    <font>
      <sz val="9"/>
      <name val="Aptos Narrow"/>
      <family val="2"/>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56">
    <xf numFmtId="0" fontId="0" fillId="0" borderId="0" xfId="0"/>
    <xf numFmtId="0" fontId="2" fillId="2" borderId="0" xfId="0" applyFont="1" applyFill="1" applyAlignment="1">
      <alignment horizontal="center" vertical="center"/>
    </xf>
    <xf numFmtId="0" fontId="2" fillId="2" borderId="0" xfId="0" applyFont="1" applyFill="1" applyAlignment="1">
      <alignment vertical="center" wrapText="1"/>
    </xf>
    <xf numFmtId="0" fontId="2" fillId="2" borderId="0" xfId="0" applyFont="1" applyFill="1" applyAlignment="1">
      <alignment horizontal="center" vertical="center" wrapText="1"/>
    </xf>
    <xf numFmtId="0" fontId="2" fillId="2" borderId="0" xfId="0" applyFont="1" applyFill="1" applyAlignment="1">
      <alignment vertical="center"/>
    </xf>
    <xf numFmtId="0" fontId="3" fillId="2" borderId="1" xfId="0" applyFont="1" applyFill="1" applyBorder="1" applyAlignment="1">
      <alignment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wrapText="1"/>
    </xf>
    <xf numFmtId="0" fontId="2" fillId="2" borderId="5" xfId="0" applyFont="1" applyFill="1" applyBorder="1" applyAlignment="1">
      <alignment horizontal="center" vertical="center" wrapText="1"/>
    </xf>
    <xf numFmtId="0" fontId="2" fillId="2" borderId="5" xfId="0" applyFont="1" applyFill="1" applyBorder="1" applyAlignment="1">
      <alignment vertical="center"/>
    </xf>
    <xf numFmtId="0" fontId="2" fillId="2" borderId="6" xfId="0" applyFont="1" applyFill="1" applyBorder="1" applyAlignment="1">
      <alignment vertical="center"/>
    </xf>
    <xf numFmtId="0" fontId="2" fillId="2" borderId="5" xfId="0" applyFont="1" applyFill="1" applyBorder="1" applyAlignment="1">
      <alignment vertical="center" wrapText="1"/>
    </xf>
    <xf numFmtId="10" fontId="2" fillId="2" borderId="7" xfId="0" applyNumberFormat="1"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3" fillId="2" borderId="11" xfId="0" applyFont="1" applyFill="1" applyBorder="1" applyAlignment="1">
      <alignment horizontal="right" vertical="center"/>
    </xf>
    <xf numFmtId="9" fontId="3" fillId="2" borderId="11" xfId="0" applyNumberFormat="1" applyFont="1" applyFill="1" applyBorder="1" applyAlignment="1">
      <alignment horizontal="left" vertical="center"/>
    </xf>
    <xf numFmtId="9" fontId="3" fillId="2" borderId="12" xfId="0" applyNumberFormat="1" applyFont="1" applyFill="1" applyBorder="1" applyAlignment="1">
      <alignment horizontal="left" vertical="center"/>
    </xf>
    <xf numFmtId="0" fontId="2" fillId="2" borderId="5" xfId="0" quotePrefix="1" applyFont="1" applyFill="1" applyBorder="1" applyAlignment="1">
      <alignment vertical="center" wrapText="1"/>
    </xf>
    <xf numFmtId="0" fontId="2" fillId="2" borderId="0" xfId="0" applyFont="1" applyFill="1" applyAlignment="1">
      <alignment horizontal="left" vertical="center"/>
    </xf>
    <xf numFmtId="0" fontId="2" fillId="2" borderId="14" xfId="0" applyFont="1" applyFill="1" applyBorder="1" applyAlignment="1">
      <alignment vertical="center" wrapText="1"/>
    </xf>
    <xf numFmtId="0" fontId="2"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3" fillId="2" borderId="0" xfId="0" applyFont="1" applyFill="1" applyAlignment="1">
      <alignment horizontal="center" vertical="center"/>
    </xf>
    <xf numFmtId="0" fontId="2" fillId="2" borderId="15" xfId="0" applyFont="1" applyFill="1" applyBorder="1" applyAlignment="1">
      <alignment vertical="center" wrapText="1"/>
    </xf>
    <xf numFmtId="0" fontId="2" fillId="2" borderId="16" xfId="0" applyFont="1" applyFill="1" applyBorder="1" applyAlignment="1">
      <alignment horizontal="center" vertical="center" wrapText="1"/>
    </xf>
    <xf numFmtId="0" fontId="2" fillId="2" borderId="16" xfId="0" applyFont="1" applyFill="1" applyBorder="1" applyAlignment="1">
      <alignment vertical="center" wrapText="1"/>
    </xf>
    <xf numFmtId="0" fontId="2" fillId="2" borderId="16" xfId="0" applyFont="1" applyFill="1" applyBorder="1" applyAlignment="1">
      <alignment vertical="center"/>
    </xf>
    <xf numFmtId="0" fontId="2" fillId="2" borderId="17" xfId="0" applyFont="1" applyFill="1" applyBorder="1" applyAlignment="1">
      <alignment vertical="center"/>
    </xf>
    <xf numFmtId="0" fontId="2" fillId="0" borderId="0" xfId="0" applyFont="1" applyAlignment="1">
      <alignment vertical="center"/>
    </xf>
    <xf numFmtId="0" fontId="3" fillId="0" borderId="0" xfId="0" applyFont="1" applyAlignment="1">
      <alignment horizontal="center" vertical="center" wrapText="1"/>
    </xf>
    <xf numFmtId="0" fontId="3" fillId="2" borderId="0" xfId="0" applyFont="1" applyFill="1" applyAlignment="1">
      <alignment horizontal="center" vertical="center" wrapText="1"/>
    </xf>
    <xf numFmtId="3" fontId="2" fillId="0" borderId="5" xfId="0" applyNumberFormat="1" applyFont="1" applyBorder="1" applyAlignment="1">
      <alignment vertical="center"/>
    </xf>
    <xf numFmtId="10" fontId="2" fillId="0" borderId="5" xfId="0" applyNumberFormat="1" applyFont="1" applyBorder="1" applyAlignment="1">
      <alignment vertical="center"/>
    </xf>
    <xf numFmtId="0" fontId="2" fillId="0" borderId="5" xfId="0" applyFont="1" applyBorder="1" applyAlignment="1">
      <alignment horizontal="center" vertical="center"/>
    </xf>
    <xf numFmtId="0" fontId="3" fillId="2" borderId="19" xfId="0" applyFont="1" applyFill="1" applyBorder="1" applyAlignment="1">
      <alignment horizontal="right" vertical="center"/>
    </xf>
    <xf numFmtId="0" fontId="3" fillId="2" borderId="5" xfId="0" applyFont="1" applyFill="1" applyBorder="1" applyAlignment="1">
      <alignment horizontal="center" vertical="center" wrapText="1"/>
    </xf>
    <xf numFmtId="0" fontId="3" fillId="2" borderId="18"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165" fontId="2" fillId="2" borderId="5" xfId="0" applyNumberFormat="1" applyFont="1" applyFill="1" applyBorder="1" applyAlignment="1">
      <alignment horizontal="right" vertical="center"/>
    </xf>
    <xf numFmtId="165" fontId="2" fillId="2" borderId="6" xfId="0" applyNumberFormat="1" applyFont="1" applyFill="1" applyBorder="1" applyAlignment="1">
      <alignment horizontal="right" vertical="center"/>
    </xf>
    <xf numFmtId="165" fontId="2" fillId="2" borderId="13" xfId="0" applyNumberFormat="1" applyFont="1" applyFill="1" applyBorder="1" applyAlignment="1">
      <alignment horizontal="right" vertical="center"/>
    </xf>
    <xf numFmtId="164" fontId="2" fillId="2" borderId="5" xfId="1" applyFont="1" applyFill="1" applyBorder="1" applyAlignment="1">
      <alignment horizontal="right" vertical="center"/>
    </xf>
    <xf numFmtId="164" fontId="2" fillId="2" borderId="6" xfId="1" applyFont="1" applyFill="1" applyBorder="1" applyAlignment="1">
      <alignment horizontal="right"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10" fontId="2" fillId="2" borderId="5" xfId="2" applyNumberFormat="1" applyFont="1" applyFill="1" applyBorder="1" applyAlignment="1">
      <alignment horizontal="right" vertical="center"/>
    </xf>
    <xf numFmtId="10" fontId="2" fillId="2" borderId="6" xfId="2" applyNumberFormat="1" applyFont="1" applyFill="1" applyBorder="1" applyAlignment="1">
      <alignment horizontal="right" vertical="center"/>
    </xf>
    <xf numFmtId="0" fontId="3" fillId="2" borderId="0" xfId="0" applyFont="1" applyFill="1" applyAlignment="1">
      <alignment horizontal="left" vertical="center" wrapText="1"/>
    </xf>
    <xf numFmtId="0" fontId="2" fillId="2" borderId="0" xfId="0" applyFont="1" applyFill="1" applyAlignment="1">
      <alignment horizontal="left" vertical="center" wrapText="1"/>
    </xf>
    <xf numFmtId="0" fontId="4" fillId="2" borderId="0" xfId="0" applyFont="1" applyFill="1" applyAlignment="1">
      <alignment horizontal="left"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39C4D-BC0B-47EC-AA16-3534752EA401}">
  <dimension ref="B1:L33"/>
  <sheetViews>
    <sheetView tabSelected="1" topLeftCell="A23" zoomScale="114" zoomScaleNormal="90" workbookViewId="0">
      <selection activeCell="C29" sqref="C29:K29"/>
    </sheetView>
  </sheetViews>
  <sheetFormatPr defaultColWidth="8.85546875" defaultRowHeight="12" x14ac:dyDescent="0.25"/>
  <cols>
    <col min="1" max="1" width="8.85546875" style="4"/>
    <col min="2" max="2" width="5.42578125" style="1" customWidth="1"/>
    <col min="3" max="3" width="33.140625" style="2" customWidth="1"/>
    <col min="4" max="4" width="4.5703125" style="3" customWidth="1"/>
    <col min="5" max="5" width="18.42578125" style="2" customWidth="1"/>
    <col min="6" max="6" width="8.85546875" style="4" customWidth="1"/>
    <col min="7" max="7" width="7.42578125" style="4" customWidth="1"/>
    <col min="8" max="8" width="8.42578125" style="4" bestFit="1" customWidth="1"/>
    <col min="9" max="9" width="5.85546875" style="4" bestFit="1" customWidth="1"/>
    <col min="10" max="10" width="11.7109375" style="4" customWidth="1"/>
    <col min="11" max="11" width="4" style="4" bestFit="1" customWidth="1"/>
    <col min="12" max="16384" width="8.85546875" style="4"/>
  </cols>
  <sheetData>
    <row r="1" spans="3:11" ht="12.75" thickBot="1" x14ac:dyDescent="0.3"/>
    <row r="2" spans="3:11" x14ac:dyDescent="0.25">
      <c r="C2" s="5" t="s">
        <v>0</v>
      </c>
      <c r="D2" s="6"/>
      <c r="E2" s="7"/>
      <c r="F2" s="8"/>
      <c r="G2" s="8"/>
      <c r="H2" s="8"/>
      <c r="I2" s="8"/>
      <c r="J2" s="8"/>
      <c r="K2" s="9"/>
    </row>
    <row r="3" spans="3:11" ht="14.45" customHeight="1" x14ac:dyDescent="0.25">
      <c r="C3" s="10" t="s">
        <v>1</v>
      </c>
      <c r="D3" s="11" t="s">
        <v>2</v>
      </c>
      <c r="E3" s="35">
        <v>5000000</v>
      </c>
      <c r="F3" s="37"/>
      <c r="G3" s="12"/>
      <c r="I3" s="12"/>
      <c r="J3" s="12"/>
      <c r="K3" s="13"/>
    </row>
    <row r="4" spans="3:11" x14ac:dyDescent="0.25">
      <c r="C4" s="10" t="s">
        <v>3</v>
      </c>
      <c r="D4" s="11" t="s">
        <v>4</v>
      </c>
      <c r="E4" s="36">
        <v>2.5000000000000001E-2</v>
      </c>
      <c r="F4" s="37"/>
      <c r="G4" s="12"/>
      <c r="H4" s="12"/>
      <c r="I4" s="12"/>
      <c r="J4" s="12"/>
      <c r="K4" s="13"/>
    </row>
    <row r="5" spans="3:11" x14ac:dyDescent="0.25">
      <c r="C5" s="10" t="s">
        <v>5</v>
      </c>
      <c r="D5" s="11" t="s">
        <v>6</v>
      </c>
      <c r="E5" s="36">
        <v>3.0000000000000001E-3</v>
      </c>
      <c r="F5" s="37"/>
      <c r="G5" s="12"/>
      <c r="H5" s="12"/>
      <c r="I5" s="12"/>
      <c r="J5" s="12"/>
      <c r="K5" s="13"/>
    </row>
    <row r="6" spans="3:11" x14ac:dyDescent="0.25">
      <c r="C6" s="10" t="s">
        <v>7</v>
      </c>
      <c r="D6" s="11" t="s">
        <v>8</v>
      </c>
      <c r="E6" s="36">
        <v>2E-3</v>
      </c>
      <c r="F6" s="37"/>
      <c r="G6" s="12"/>
      <c r="H6" s="12"/>
      <c r="I6" s="12"/>
      <c r="J6" s="12"/>
      <c r="K6" s="13"/>
    </row>
    <row r="7" spans="3:11" ht="12.75" thickBot="1" x14ac:dyDescent="0.3">
      <c r="C7" s="23"/>
      <c r="D7" s="24"/>
      <c r="E7" s="25"/>
      <c r="F7" s="15"/>
      <c r="G7" s="16"/>
      <c r="H7" s="16"/>
      <c r="I7" s="16"/>
      <c r="J7" s="16"/>
      <c r="K7" s="17"/>
    </row>
    <row r="8" spans="3:11" ht="12.75" thickBot="1" x14ac:dyDescent="0.3">
      <c r="C8" s="39" t="s">
        <v>9</v>
      </c>
      <c r="D8" s="39"/>
      <c r="E8" s="39"/>
      <c r="F8" s="40" t="s">
        <v>10</v>
      </c>
      <c r="G8" s="41"/>
      <c r="H8" s="42" t="s">
        <v>11</v>
      </c>
      <c r="I8" s="41"/>
      <c r="J8" s="42" t="s">
        <v>12</v>
      </c>
      <c r="K8" s="41"/>
    </row>
    <row r="9" spans="3:11" x14ac:dyDescent="0.25">
      <c r="C9" s="39"/>
      <c r="D9" s="39"/>
      <c r="E9" s="39"/>
      <c r="F9" s="38" t="s">
        <v>13</v>
      </c>
      <c r="G9" s="19">
        <v>0.2</v>
      </c>
      <c r="H9" s="18" t="s">
        <v>14</v>
      </c>
      <c r="I9" s="19">
        <v>-0.2</v>
      </c>
      <c r="J9" s="18" t="s">
        <v>15</v>
      </c>
      <c r="K9" s="20">
        <v>0</v>
      </c>
    </row>
    <row r="10" spans="3:11" ht="24" x14ac:dyDescent="0.25">
      <c r="C10" s="10" t="s">
        <v>16</v>
      </c>
      <c r="D10" s="11" t="s">
        <v>17</v>
      </c>
      <c r="E10" s="21" t="s">
        <v>18</v>
      </c>
      <c r="F10" s="43">
        <f>+$E$3</f>
        <v>5000000</v>
      </c>
      <c r="G10" s="43"/>
      <c r="H10" s="43">
        <f>+$E$3</f>
        <v>5000000</v>
      </c>
      <c r="I10" s="43"/>
      <c r="J10" s="43">
        <f>+$E$3</f>
        <v>5000000</v>
      </c>
      <c r="K10" s="44"/>
    </row>
    <row r="11" spans="3:11" ht="24" x14ac:dyDescent="0.25">
      <c r="C11" s="10" t="s">
        <v>19</v>
      </c>
      <c r="D11" s="11" t="s">
        <v>20</v>
      </c>
      <c r="E11" s="21" t="s">
        <v>21</v>
      </c>
      <c r="F11" s="43">
        <f>F10*G9</f>
        <v>1000000</v>
      </c>
      <c r="G11" s="43"/>
      <c r="H11" s="43">
        <f>H10*I9</f>
        <v>-1000000</v>
      </c>
      <c r="I11" s="43"/>
      <c r="J11" s="46">
        <f>J10*K9</f>
        <v>0</v>
      </c>
      <c r="K11" s="47"/>
    </row>
    <row r="12" spans="3:11" ht="24" x14ac:dyDescent="0.25">
      <c r="C12" s="10" t="s">
        <v>22</v>
      </c>
      <c r="D12" s="11" t="s">
        <v>23</v>
      </c>
      <c r="E12" s="21" t="s">
        <v>24</v>
      </c>
      <c r="F12" s="43">
        <f>F10+F11</f>
        <v>6000000</v>
      </c>
      <c r="G12" s="43"/>
      <c r="H12" s="43">
        <f>H10+H11</f>
        <v>4000000</v>
      </c>
      <c r="I12" s="43"/>
      <c r="J12" s="43">
        <f>J10+J11</f>
        <v>5000000</v>
      </c>
      <c r="K12" s="44"/>
    </row>
    <row r="13" spans="3:11" x14ac:dyDescent="0.25">
      <c r="C13" s="48"/>
      <c r="D13" s="49"/>
      <c r="E13" s="49"/>
      <c r="F13" s="49"/>
      <c r="G13" s="49"/>
      <c r="H13" s="49"/>
      <c r="I13" s="49"/>
      <c r="J13" s="49"/>
      <c r="K13" s="50"/>
    </row>
    <row r="14" spans="3:11" x14ac:dyDescent="0.25">
      <c r="C14" s="10" t="s">
        <v>25</v>
      </c>
      <c r="D14" s="11" t="s">
        <v>26</v>
      </c>
      <c r="E14" s="21" t="s">
        <v>27</v>
      </c>
      <c r="F14" s="43">
        <f>(F10+F12)/2</f>
        <v>5500000</v>
      </c>
      <c r="G14" s="43"/>
      <c r="H14" s="43">
        <f>(H10+H12)/2</f>
        <v>4500000</v>
      </c>
      <c r="I14" s="43"/>
      <c r="J14" s="43">
        <f>(J10+J12)/2</f>
        <v>5000000</v>
      </c>
      <c r="K14" s="44"/>
    </row>
    <row r="15" spans="3:11" x14ac:dyDescent="0.25">
      <c r="C15" s="48"/>
      <c r="D15" s="49"/>
      <c r="E15" s="49"/>
      <c r="F15" s="49"/>
      <c r="G15" s="49"/>
      <c r="H15" s="49"/>
      <c r="I15" s="49"/>
      <c r="J15" s="49"/>
      <c r="K15" s="50"/>
    </row>
    <row r="16" spans="3:11" x14ac:dyDescent="0.25">
      <c r="C16" s="10" t="s">
        <v>28</v>
      </c>
      <c r="D16" s="11" t="s">
        <v>29</v>
      </c>
      <c r="E16" s="21" t="s">
        <v>46</v>
      </c>
      <c r="F16" s="43">
        <f>+F14*-$E$5</f>
        <v>-16500</v>
      </c>
      <c r="G16" s="43"/>
      <c r="H16" s="43">
        <f>+H14*-$E$5</f>
        <v>-13500</v>
      </c>
      <c r="I16" s="45"/>
      <c r="J16" s="43">
        <f>+J14*-$E$5</f>
        <v>-15000</v>
      </c>
      <c r="K16" s="44"/>
    </row>
    <row r="17" spans="2:11" x14ac:dyDescent="0.25">
      <c r="C17" s="10" t="s">
        <v>7</v>
      </c>
      <c r="D17" s="11" t="s">
        <v>30</v>
      </c>
      <c r="E17" s="21" t="s">
        <v>31</v>
      </c>
      <c r="F17" s="43">
        <f>+F14*-$E$6</f>
        <v>-11000</v>
      </c>
      <c r="G17" s="43"/>
      <c r="H17" s="43">
        <f>+H14*-$E$6</f>
        <v>-9000</v>
      </c>
      <c r="I17" s="43"/>
      <c r="J17" s="43">
        <f>+J14*-$E$6</f>
        <v>-10000</v>
      </c>
      <c r="K17" s="44"/>
    </row>
    <row r="18" spans="2:11" x14ac:dyDescent="0.25">
      <c r="C18" s="10" t="s">
        <v>32</v>
      </c>
      <c r="D18" s="11" t="s">
        <v>33</v>
      </c>
      <c r="E18" s="14" t="s">
        <v>34</v>
      </c>
      <c r="F18" s="43">
        <f>+(F14+F16+F17)*-$E$4</f>
        <v>-136812.5</v>
      </c>
      <c r="G18" s="43"/>
      <c r="H18" s="43">
        <f>+(H14+H16+H17)*-$E$4</f>
        <v>-111937.5</v>
      </c>
      <c r="I18" s="43"/>
      <c r="J18" s="43">
        <f>+(J14+J16+J17)*-$E$4</f>
        <v>-124375</v>
      </c>
      <c r="K18" s="44"/>
    </row>
    <row r="19" spans="2:11" x14ac:dyDescent="0.25">
      <c r="C19" s="10" t="s">
        <v>35</v>
      </c>
      <c r="D19" s="11" t="s">
        <v>36</v>
      </c>
      <c r="E19" s="14" t="s">
        <v>37</v>
      </c>
      <c r="F19" s="43">
        <f>+F16+F18+F17</f>
        <v>-164312.5</v>
      </c>
      <c r="G19" s="43"/>
      <c r="H19" s="43">
        <f>+H16+H18+H17</f>
        <v>-134437.5</v>
      </c>
      <c r="I19" s="43"/>
      <c r="J19" s="43">
        <f>+J16+J18+J17</f>
        <v>-149375</v>
      </c>
      <c r="K19" s="44"/>
    </row>
    <row r="20" spans="2:11" x14ac:dyDescent="0.25">
      <c r="C20" s="48"/>
      <c r="D20" s="49"/>
      <c r="E20" s="49"/>
      <c r="F20" s="49"/>
      <c r="G20" s="49"/>
      <c r="H20" s="49"/>
      <c r="I20" s="49"/>
      <c r="J20" s="49"/>
      <c r="K20" s="50"/>
    </row>
    <row r="21" spans="2:11" x14ac:dyDescent="0.25">
      <c r="C21" s="10" t="s">
        <v>38</v>
      </c>
      <c r="D21" s="11" t="s">
        <v>39</v>
      </c>
      <c r="E21" s="14" t="s">
        <v>40</v>
      </c>
      <c r="F21" s="43">
        <f>F12+F19</f>
        <v>5835687.5</v>
      </c>
      <c r="G21" s="43"/>
      <c r="H21" s="43">
        <f>H12+H19</f>
        <v>3865562.5</v>
      </c>
      <c r="I21" s="43"/>
      <c r="J21" s="43">
        <f>J12+J19</f>
        <v>4850625</v>
      </c>
      <c r="K21" s="44"/>
    </row>
    <row r="22" spans="2:11" x14ac:dyDescent="0.25">
      <c r="C22" s="10" t="s">
        <v>41</v>
      </c>
      <c r="D22" s="11" t="s">
        <v>42</v>
      </c>
      <c r="E22" s="14" t="s">
        <v>43</v>
      </c>
      <c r="F22" s="51">
        <f>+F21/F10-1</f>
        <v>0.16713749999999994</v>
      </c>
      <c r="G22" s="51"/>
      <c r="H22" s="51">
        <f>+H21/H10-1</f>
        <v>-0.22688750000000002</v>
      </c>
      <c r="I22" s="51"/>
      <c r="J22" s="51">
        <f>+J21/J10-1</f>
        <v>-2.9874999999999985E-2</v>
      </c>
      <c r="K22" s="52"/>
    </row>
    <row r="23" spans="2:11" ht="12.75" thickBot="1" x14ac:dyDescent="0.3">
      <c r="C23" s="27"/>
      <c r="D23" s="28"/>
      <c r="E23" s="29"/>
      <c r="F23" s="30"/>
      <c r="G23" s="30"/>
      <c r="H23" s="30"/>
      <c r="I23" s="30"/>
      <c r="J23" s="30"/>
      <c r="K23" s="31"/>
    </row>
    <row r="25" spans="2:11" x14ac:dyDescent="0.25">
      <c r="C25" s="53" t="s">
        <v>44</v>
      </c>
      <c r="D25" s="53"/>
      <c r="E25" s="53"/>
      <c r="F25" s="53"/>
      <c r="G25" s="53"/>
      <c r="H25" s="53"/>
      <c r="I25" s="53"/>
      <c r="J25" s="53"/>
      <c r="K25" s="53"/>
    </row>
    <row r="26" spans="2:11" s="22" customFormat="1" ht="35.25" customHeight="1" x14ac:dyDescent="0.25">
      <c r="B26" s="26">
        <v>1</v>
      </c>
      <c r="C26" s="54" t="s">
        <v>51</v>
      </c>
      <c r="D26" s="54"/>
      <c r="E26" s="54"/>
      <c r="F26" s="54"/>
      <c r="G26" s="54"/>
      <c r="H26" s="54"/>
      <c r="I26" s="54"/>
      <c r="J26" s="54"/>
      <c r="K26" s="54"/>
    </row>
    <row r="27" spans="2:11" s="22" customFormat="1" ht="35.1" customHeight="1" x14ac:dyDescent="0.25">
      <c r="B27" s="26">
        <v>2</v>
      </c>
      <c r="C27" s="54" t="s">
        <v>45</v>
      </c>
      <c r="D27" s="54"/>
      <c r="E27" s="54"/>
      <c r="F27" s="54"/>
      <c r="G27" s="54"/>
      <c r="H27" s="54"/>
      <c r="I27" s="54"/>
      <c r="J27" s="54"/>
      <c r="K27" s="54"/>
    </row>
    <row r="28" spans="2:11" s="22" customFormat="1" ht="34.5" customHeight="1" x14ac:dyDescent="0.25">
      <c r="B28" s="26">
        <f>B27+1</f>
        <v>3</v>
      </c>
      <c r="C28" s="54" t="s">
        <v>52</v>
      </c>
      <c r="D28" s="54"/>
      <c r="E28" s="54"/>
      <c r="F28" s="54"/>
      <c r="G28" s="54"/>
      <c r="H28" s="54"/>
      <c r="I28" s="54"/>
      <c r="J28" s="54"/>
      <c r="K28" s="54"/>
    </row>
    <row r="29" spans="2:11" ht="23.45" customHeight="1" x14ac:dyDescent="0.25">
      <c r="B29" s="26">
        <v>4</v>
      </c>
      <c r="C29" s="54" t="s">
        <v>48</v>
      </c>
      <c r="D29" s="54"/>
      <c r="E29" s="54"/>
      <c r="F29" s="54"/>
      <c r="G29" s="54"/>
      <c r="H29" s="54"/>
      <c r="I29" s="54"/>
      <c r="J29" s="54"/>
      <c r="K29" s="54"/>
    </row>
    <row r="30" spans="2:11" ht="3.95" customHeight="1" x14ac:dyDescent="0.25"/>
    <row r="31" spans="2:11" ht="13.5" customHeight="1" x14ac:dyDescent="0.25">
      <c r="B31" s="26">
        <v>5</v>
      </c>
      <c r="C31" s="54" t="s">
        <v>47</v>
      </c>
      <c r="D31" s="54"/>
      <c r="E31" s="54"/>
      <c r="F31" s="54"/>
      <c r="G31" s="54"/>
      <c r="H31" s="54"/>
      <c r="I31" s="54"/>
      <c r="J31" s="54"/>
      <c r="K31" s="54"/>
    </row>
    <row r="32" spans="2:11" s="32" customFormat="1" ht="20.25" customHeight="1" x14ac:dyDescent="0.25">
      <c r="B32" s="33">
        <v>6</v>
      </c>
      <c r="C32" s="55" t="s">
        <v>49</v>
      </c>
      <c r="D32" s="55"/>
      <c r="E32" s="55"/>
      <c r="F32" s="55"/>
      <c r="G32" s="55"/>
      <c r="H32" s="55"/>
      <c r="I32" s="55"/>
      <c r="J32" s="55"/>
      <c r="K32" s="55"/>
    </row>
    <row r="33" spans="2:12" ht="20.25" customHeight="1" x14ac:dyDescent="0.25">
      <c r="B33" s="34">
        <v>7</v>
      </c>
      <c r="C33" s="55" t="s">
        <v>50</v>
      </c>
      <c r="D33" s="55"/>
      <c r="E33" s="55"/>
      <c r="F33" s="55"/>
      <c r="G33" s="55"/>
      <c r="H33" s="55"/>
      <c r="I33" s="55"/>
      <c r="J33" s="55"/>
      <c r="K33" s="55"/>
      <c r="L33" s="32"/>
    </row>
  </sheetData>
  <mergeCells count="45">
    <mergeCell ref="C32:K32"/>
    <mergeCell ref="C33:K33"/>
    <mergeCell ref="C28:K28"/>
    <mergeCell ref="C29:K29"/>
    <mergeCell ref="C27:K27"/>
    <mergeCell ref="C31:K31"/>
    <mergeCell ref="F19:G19"/>
    <mergeCell ref="H19:I19"/>
    <mergeCell ref="J19:K19"/>
    <mergeCell ref="C20:K20"/>
    <mergeCell ref="F21:G21"/>
    <mergeCell ref="H21:I21"/>
    <mergeCell ref="J21:K21"/>
    <mergeCell ref="F22:G22"/>
    <mergeCell ref="H22:I22"/>
    <mergeCell ref="J22:K22"/>
    <mergeCell ref="C25:K25"/>
    <mergeCell ref="C26:K26"/>
    <mergeCell ref="F17:G17"/>
    <mergeCell ref="H17:I17"/>
    <mergeCell ref="J17:K17"/>
    <mergeCell ref="F18:G18"/>
    <mergeCell ref="H18:I18"/>
    <mergeCell ref="J18:K18"/>
    <mergeCell ref="F16:G16"/>
    <mergeCell ref="H16:I16"/>
    <mergeCell ref="J16:K16"/>
    <mergeCell ref="F11:G11"/>
    <mergeCell ref="H11:I11"/>
    <mergeCell ref="J11:K11"/>
    <mergeCell ref="F12:G12"/>
    <mergeCell ref="H12:I12"/>
    <mergeCell ref="J12:K12"/>
    <mergeCell ref="C13:K13"/>
    <mergeCell ref="F14:G14"/>
    <mergeCell ref="H14:I14"/>
    <mergeCell ref="J14:K14"/>
    <mergeCell ref="C15:K15"/>
    <mergeCell ref="C8:E9"/>
    <mergeCell ref="F8:G8"/>
    <mergeCell ref="H8:I8"/>
    <mergeCell ref="J8:K8"/>
    <mergeCell ref="F10:G10"/>
    <mergeCell ref="H10:I10"/>
    <mergeCell ref="J10:K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Updated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Tanvi Balgi</dc:creator>
  <cp:lastModifiedBy>Saraswathy Iyer</cp:lastModifiedBy>
  <dcterms:created xsi:type="dcterms:W3CDTF">2024-09-04T08:29:56Z</dcterms:created>
  <dcterms:modified xsi:type="dcterms:W3CDTF">2025-11-17T06:45:05Z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2024-09-04T08:30:01Z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fd8206e2-b62b-4198-b530-181dfefa33f1</vt:lpwstr>
  </property>
  <property fmtid="{D5CDD505-2E9C-101B-9397-08002B2CF9AE}" pid="7" name="MSIP_Label_defa4170-0d19-0005-0004-bc88714345d2_ActionId">
    <vt:lpwstr>179afc03-e000-46e4-be73-8b2cce3dfe87</vt:lpwstr>
  </property>
  <property fmtid="{D5CDD505-2E9C-101B-9397-08002B2CF9AE}" pid="8" name="MSIP_Label_defa4170-0d19-0005-0004-bc88714345d2_ContentBits">
    <vt:lpwstr>0</vt:lpwstr>
  </property>
</Properties>
</file>